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910AC779-4EFA-4EE3-86E0-310CE5692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I81" i="1"/>
  <c r="I88" i="1" l="1"/>
  <c r="I77" i="1" l="1"/>
  <c r="I59" i="1" l="1"/>
  <c r="I85" i="1" l="1"/>
  <c r="I52" i="1"/>
  <c r="I69" i="1"/>
  <c r="I75" i="1"/>
  <c r="I60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  <c r="I121" i="1" l="1"/>
</calcChain>
</file>

<file path=xl/sharedStrings.xml><?xml version="1.0" encoding="utf-8"?>
<sst xmlns="http://schemas.openxmlformats.org/spreadsheetml/2006/main" count="611" uniqueCount="305">
  <si>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</si>
  <si>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</si>
  <si>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</si>
  <si>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</si>
  <si>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</si>
  <si>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</si>
  <si>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</si>
  <si>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</si>
  <si>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</si>
  <si>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</si>
  <si>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</si>
  <si>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</si>
  <si>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</si>
  <si>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</si>
  <si>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</si>
  <si>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</si>
  <si>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</si>
  <si>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</si>
  <si>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</si>
  <si>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</si>
  <si>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</si>
  <si>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</si>
  <si>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</si>
  <si>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</si>
  <si>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</si>
  <si>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</si>
  <si>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</si>
  <si>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</si>
  <si>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</si>
  <si>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</si>
  <si>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</si>
  <si>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</si>
  <si>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</si>
  <si>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</si>
  <si>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</si>
  <si>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</si>
  <si>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</si>
  <si>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</si>
  <si>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</si>
  <si>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</si>
  <si>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</si>
  <si>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</si>
  <si>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</si>
  <si>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</si>
  <si>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</si>
  <si>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</si>
  <si>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</si>
  <si>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</si>
  <si>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</si>
  <si>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</si>
  <si>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</si>
  <si>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</si>
  <si>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</si>
  <si>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</si>
  <si>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</si>
  <si>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</si>
  <si>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</si>
  <si>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</si>
  <si>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</si>
  <si>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</si>
  <si>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</si>
  <si>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</si>
  <si>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</si>
  <si>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</si>
  <si>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</si>
  <si>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</si>
  <si>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</si>
  <si>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</si>
  <si>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</si>
  <si>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</si>
  <si>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</si>
  <si>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</si>
  <si>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</si>
  <si>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</si>
  <si>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</si>
  <si>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</si>
  <si>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</si>
  <si>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</si>
  <si>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</si>
  <si>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</si>
  <si>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</si>
  <si>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</si>
  <si>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</si>
  <si>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</si>
  <si>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</si>
  <si>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</si>
  <si>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</si>
  <si>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</si>
  <si>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</si>
  <si>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</si>
  <si>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</si>
  <si>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</si>
  <si>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</si>
  <si>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</si>
  <si>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</si>
  <si>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</si>
  <si>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</si>
  <si>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</si>
  <si>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</si>
  <si>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</si>
  <si>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</si>
  <si>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</si>
  <si>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</si>
  <si>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</si>
  <si>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</si>
  <si>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</si>
  <si>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</si>
  <si>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</si>
  <si>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</si>
  <si>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</si>
  <si>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</si>
  <si>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</si>
  <si>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</si>
  <si>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</si>
  <si>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</si>
  <si>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</si>
  <si>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</si>
  <si>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</si>
  <si>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</si>
  <si>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</si>
  <si>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</si>
  <si>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</si>
  <si>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</si>
  <si>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</si>
  <si>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</si>
  <si>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</si>
  <si>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</si>
  <si>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</si>
  <si>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</si>
  <si>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</si>
  <si>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</si>
  <si>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</si>
  <si>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</si>
  <si>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</si>
  <si>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</si>
  <si>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</si>
  <si>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</si>
  <si>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</si>
  <si>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</si>
  <si>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</si>
  <si>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</si>
  <si>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</si>
  <si>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</si>
  <si>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</si>
  <si>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</si>
  <si>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</si>
  <si>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</si>
  <si>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</si>
  <si>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</si>
  <si>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</si>
  <si>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</si>
  <si>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</si>
  <si>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</si>
  <si>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</si>
  <si>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</si>
  <si>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</si>
  <si>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</si>
  <si>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</si>
  <si>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</si>
  <si>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</si>
  <si>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</si>
  <si>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</si>
  <si>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</si>
  <si>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</si>
  <si>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</si>
  <si>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</si>
  <si>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</si>
  <si>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</si>
  <si>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</si>
  <si>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</si>
  <si>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</si>
  <si>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</si>
  <si>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</si>
  <si>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</si>
  <si>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</si>
  <si>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</si>
  <si>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</si>
  <si>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</si>
  <si>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</si>
  <si>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</si>
  <si>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</si>
  <si>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</si>
  <si>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</si>
  <si>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</si>
  <si>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</si>
  <si>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</si>
  <si>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</si>
  <si>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</si>
  <si>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</si>
  <si>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</si>
  <si>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</si>
  <si>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</si>
  <si>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</si>
  <si>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</si>
  <si>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</si>
  <si>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</si>
  <si>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</si>
  <si>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</si>
  <si>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</si>
  <si>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</si>
  <si>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</si>
  <si>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</si>
  <si>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</si>
  <si>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</si>
  <si>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</si>
  <si>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</si>
  <si>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</si>
  <si>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</si>
  <si>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</si>
  <si>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</si>
  <si>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</si>
  <si>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</si>
  <si>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</si>
  <si>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</si>
  <si>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</si>
  <si>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</si>
  <si>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</si>
  <si>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</si>
  <si>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</si>
  <si>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</si>
  <si>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</si>
  <si>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</si>
  <si>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</si>
  <si>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</si>
  <si>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</si>
  <si>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</si>
  <si>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</si>
  <si>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</si>
  <si>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</si>
  <si>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</si>
  <si>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</si>
  <si>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</si>
  <si>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</si>
  <si>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</si>
  <si>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</si>
  <si>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</si>
  <si>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</si>
  <si>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</si>
  <si>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</si>
  <si>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</si>
  <si>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</si>
  <si>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</si>
  <si>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1200 MW ISTS-connected Wind Power Projects (Tranche-XIII)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</si>
  <si>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</si>
  <si>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</si>
  <si>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</si>
  <si>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</si>
  <si>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</si>
  <si>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31.03.2021</t>
  </si>
  <si>
    <t>15.07.2021</t>
  </si>
  <si>
    <t>10.09.2021</t>
  </si>
  <si>
    <t>Bagalkot, Karnataka</t>
  </si>
  <si>
    <t>JSW Renew Energy Three Ltd</t>
  </si>
  <si>
    <t>Torrent Saurya Urja 2 Pvt Ltd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</si>
  <si>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</si>
  <si>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</si>
  <si>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10.08.2022 (67.5 MW);
08.09.2022 (13.5 MW);
09.12.2022 (10.8 MW);
01.06.2023 (24.3 MW);
02.06.2023 (16.2 MW);
08.06.2023 (13.5 MW);
16.06.2023 (2.7 MW)</t>
  </si>
  <si>
    <t>26.05.2023 (27 MW);
16.06.2023 (13.5 MW);
21.06.2023 (16.2 MW);
03.07.2023 (13.5 MW);
05.07.2023 (16.2 MW);
10.07.2023 (24.3 MW);
14.07.2023 (4.3 MW)</t>
  </si>
  <si>
    <t>Bellary, Chitradurga, Davanagere and Vijaynagara, Karnataka</t>
  </si>
  <si>
    <t>SJVN Green Energy Ltd</t>
  </si>
  <si>
    <t>Scatec India Renewables One Private Limited</t>
  </si>
  <si>
    <t>Ahmednagar, Beed and Osmanabad, Maharashtra</t>
  </si>
  <si>
    <t>1200 MW ISTS-connected Wind Power Projects (Tranche-XIV)</t>
  </si>
  <si>
    <t>WPD-ISTS-T14-GPEPL-P1-190MW</t>
  </si>
  <si>
    <t>WPD-ISTS-T14-AEPL-P1-300MW</t>
  </si>
  <si>
    <t>WPD-ISTS-T14-SGEL-P1-200MW</t>
  </si>
  <si>
    <t>Green Prairie Energy Pvt Ltd</t>
  </si>
  <si>
    <t>23.06.2023</t>
  </si>
  <si>
    <t>29.03.2023</t>
  </si>
  <si>
    <t>26.06.2023</t>
  </si>
  <si>
    <t>16.11.2023</t>
  </si>
  <si>
    <t>PPA yet to be signed.</t>
  </si>
  <si>
    <t>05.12.2023 (50.4 MW);
02.01.2024 (46.8 MW);
14.01.2024 (54 MW);
29.01.2024 (68.4 MW);
19.02.2024 (82.8 MW)</t>
  </si>
  <si>
    <t>1300 MW ISTS-connected Wind Power Projects (Tranche-XV)</t>
  </si>
  <si>
    <t>Tender stands cancelled.</t>
  </si>
  <si>
    <t>1350 MW ISTS-connected Wind Power Projects (Tranche-XVI)</t>
  </si>
  <si>
    <t>WPD-ISTS-T16-KA-TPL-P1-100MW</t>
  </si>
  <si>
    <t>WPD-ISTS-T16-GJ-JNEL-P1-350MW</t>
  </si>
  <si>
    <t>WPD-ISTS-T16-KA-JNL-P1-150MW</t>
  </si>
  <si>
    <t>WPD-ISTS-T16-GJ-PL-P1-50MW</t>
  </si>
  <si>
    <t>Torrent Power Ltd</t>
  </si>
  <si>
    <t>JSW Neo Energy Ltd</t>
  </si>
  <si>
    <t>Powerica Ltd</t>
  </si>
  <si>
    <t>09.02.2024</t>
  </si>
  <si>
    <t>Kukunoor, Karnataka</t>
  </si>
  <si>
    <t>Bidar, Karnataka</t>
  </si>
  <si>
    <t>Devbhoomi Dwaraka, Gujarat</t>
  </si>
  <si>
    <t>WPD-ISTS-T16-KA-JNL-P2-150MW</t>
  </si>
  <si>
    <t>WPD-ISTS-T16-GJ-JNEL-P2-350MW</t>
  </si>
  <si>
    <t>15.03.2024</t>
  </si>
  <si>
    <t>10.04.2023 (55 MW);
13.07.2023 (39.6 MW);
03.08.2023 (24.7 MW);
08.03.2024 (17.6 MW);
28.03.2024 (24.2 MW);
25.04.2024 (45.4 MW)</t>
  </si>
  <si>
    <t>13.06.2024</t>
  </si>
  <si>
    <t>06.04.2023 (52.5 MW);
05.05.2023 (29.4 MW);
26.05.2023 (25.2 MW);
15.09.2023 (21  MW);
27.09.2023 (10.5 MW);
27.02.2024 (25.2 MW);
01.03.2024 (29.4 MW);
22.03.2024 (16.8 MW);
30.04.2024 (12.6 MW);
18.07.2024 (23.1 MW)</t>
  </si>
  <si>
    <t>04.12.2022 (27 MW);
21.04.2023 (51.3 MW);
09.05.2023 (13.5 MW);
26.05.2023 (24.3 MW);
05.06.2023 (13.5 MW);
05.07.2023 (18.9 MW);
28.07.2023 (21.6 MW);
29.08.2023 (27 MW);
27.09.2023 (18.9 MW);
10.11.2023 (16.2 MW);
01.03.2024 (13.5 MW);
20.06.2024 (18.9 MW);
08.07.2024 (13.5 MW);
07.08.2024 (13.5 MW);
13.09.2024 (8.4 MW)</t>
  </si>
  <si>
    <t>500 MW ISTS-connected Wind Power Projects (Tranche-XVII)</t>
  </si>
  <si>
    <t>WPD-ISTS-T17-PL-P1-50MW</t>
  </si>
  <si>
    <t>WPD-ISTS-T17-AEPL-P1-50MW</t>
  </si>
  <si>
    <t>Adyant Enersol Pvt Ltd</t>
  </si>
  <si>
    <t>28.10.2024</t>
  </si>
  <si>
    <t>19.11.2024</t>
  </si>
  <si>
    <t>Pratapgarh, Rajasthan</t>
  </si>
  <si>
    <t>PPA not signed.</t>
  </si>
  <si>
    <t>29.10.2024 (160 MW)</t>
  </si>
  <si>
    <t>24.12.2023 (51.3 MW);
22.03.2024 (40.5 MW);
27.05.2024 (56.7 MW);
02.07.2024 (18.9 MW);
25.07.2024 (18.9 MW);
03.10.2024 (18.9 MW);
25.10.2024 (67.5 MW);
22.11.2024 (110.7 MW)</t>
  </si>
  <si>
    <t>13.05.2024 (51.3 MW);
06.09.2024 (72.9 MW);
12.09.2024 (13.5 MW);
19.11.2024 (12.3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</si>
</sst>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zoomScale="115" zoomScaleNormal="115" workbookViewId="0">
      <pane ySplit="2" topLeftCell="A3" activePane="bottomLeft" state="frozen"/>
      <selection pane="bottomLeft" activeCell="H88" sqref="H88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203</v>
      </c>
      <c r="I2" s="4" t="s">
        <v>7</v>
      </c>
    </row>
    <row r="3" spans="1:9" x14ac:dyDescent="0.25">
      <c r="A3" s="14" t="s">
        <v>10</v>
      </c>
      <c r="B3" s="14"/>
      <c r="C3" s="14"/>
      <c r="D3" s="14"/>
      <c r="E3" s="14"/>
      <c r="F3" s="14"/>
      <c r="G3" s="14"/>
      <c r="H3" s="14"/>
      <c r="I3" s="14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2" t="s">
        <v>235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4" t="s">
        <v>11</v>
      </c>
      <c r="B13" s="14"/>
      <c r="C13" s="14"/>
      <c r="D13" s="14"/>
      <c r="E13" s="14"/>
      <c r="F13" s="14"/>
      <c r="G13" s="14"/>
      <c r="H13" s="14"/>
      <c r="I13" s="14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210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30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235</v>
      </c>
      <c r="I16" s="3">
        <v>0</v>
      </c>
    </row>
    <row r="17" spans="1:9" ht="30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235</v>
      </c>
      <c r="I17" s="3">
        <v>0</v>
      </c>
    </row>
    <row r="18" spans="1:9" ht="30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235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174</v>
      </c>
      <c r="I19" s="3">
        <f>10+10+10</f>
        <v>30</v>
      </c>
    </row>
    <row r="20" spans="1:9" ht="30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235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195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4" t="s">
        <v>12</v>
      </c>
      <c r="B23" s="14"/>
      <c r="C23" s="14"/>
      <c r="D23" s="14"/>
      <c r="E23" s="14"/>
      <c r="F23" s="14"/>
      <c r="G23" s="14"/>
      <c r="H23" s="14"/>
      <c r="I23" s="14"/>
    </row>
    <row r="24" spans="1:9" ht="30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176</v>
      </c>
      <c r="I24" s="3">
        <v>0</v>
      </c>
    </row>
    <row r="25" spans="1:9" ht="210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176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176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176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176</v>
      </c>
      <c r="I30" s="3">
        <v>0</v>
      </c>
    </row>
    <row r="31" spans="1:9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176</v>
      </c>
      <c r="I31" s="3">
        <v>0</v>
      </c>
    </row>
    <row r="32" spans="1:9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176</v>
      </c>
      <c r="I32" s="3">
        <v>0</v>
      </c>
    </row>
    <row r="33" spans="1:9" ht="180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206</v>
      </c>
      <c r="I33" s="3">
        <v>300</v>
      </c>
    </row>
    <row r="34" spans="1:9" ht="30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176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4" t="s">
        <v>13</v>
      </c>
      <c r="B36" s="14"/>
      <c r="C36" s="14"/>
      <c r="D36" s="14"/>
      <c r="E36" s="14"/>
      <c r="F36" s="14"/>
      <c r="G36" s="14"/>
      <c r="H36" s="14"/>
      <c r="I36" s="14"/>
    </row>
    <row r="37" spans="1:9" ht="75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200</v>
      </c>
      <c r="I37" s="3">
        <f>32+18+10+10+18</f>
        <v>88</v>
      </c>
    </row>
    <row r="38" spans="1:9" ht="135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201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209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202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176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176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204</v>
      </c>
      <c r="D43" s="3" t="s">
        <v>27</v>
      </c>
      <c r="E43" s="3">
        <v>50</v>
      </c>
      <c r="F43" s="3" t="s">
        <v>111</v>
      </c>
      <c r="G43" s="3" t="s">
        <v>95</v>
      </c>
      <c r="H43" s="16" t="s">
        <v>235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204</v>
      </c>
      <c r="D44" s="3" t="s">
        <v>27</v>
      </c>
      <c r="E44" s="3">
        <v>50</v>
      </c>
      <c r="F44" s="3" t="s">
        <v>111</v>
      </c>
      <c r="G44" s="3" t="s">
        <v>95</v>
      </c>
      <c r="H44" s="17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204</v>
      </c>
      <c r="D45" s="3" t="s">
        <v>27</v>
      </c>
      <c r="E45" s="3">
        <v>50</v>
      </c>
      <c r="F45" s="3" t="s">
        <v>111</v>
      </c>
      <c r="G45" s="3" t="s">
        <v>95</v>
      </c>
      <c r="H45" s="17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204</v>
      </c>
      <c r="D46" s="3" t="s">
        <v>27</v>
      </c>
      <c r="E46" s="3">
        <v>50</v>
      </c>
      <c r="F46" s="3" t="s">
        <v>111</v>
      </c>
      <c r="G46" s="3" t="s">
        <v>95</v>
      </c>
      <c r="H46" s="17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204</v>
      </c>
      <c r="D47" s="3" t="s">
        <v>27</v>
      </c>
      <c r="E47" s="3">
        <v>50</v>
      </c>
      <c r="F47" s="3" t="s">
        <v>111</v>
      </c>
      <c r="G47" s="3" t="s">
        <v>95</v>
      </c>
      <c r="H47" s="17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204</v>
      </c>
      <c r="D48" s="3" t="s">
        <v>27</v>
      </c>
      <c r="E48" s="3">
        <v>50</v>
      </c>
      <c r="F48" s="3" t="s">
        <v>111</v>
      </c>
      <c r="G48" s="3" t="s">
        <v>95</v>
      </c>
      <c r="H48" s="18"/>
      <c r="I48" s="3">
        <v>0</v>
      </c>
    </row>
    <row r="49" spans="1:9" ht="30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176</v>
      </c>
      <c r="I49" s="3">
        <v>0</v>
      </c>
    </row>
    <row r="50" spans="1:9" ht="30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176</v>
      </c>
      <c r="I50" s="3">
        <v>0</v>
      </c>
    </row>
    <row r="51" spans="1:9" x14ac:dyDescent="0.25">
      <c r="A51" s="14" t="s">
        <v>14</v>
      </c>
      <c r="B51" s="14"/>
      <c r="C51" s="14"/>
      <c r="D51" s="14"/>
      <c r="E51" s="14"/>
      <c r="F51" s="14"/>
      <c r="G51" s="14"/>
      <c r="H51" s="14"/>
      <c r="I51" s="14"/>
    </row>
    <row r="52" spans="1:9" ht="105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166</v>
      </c>
      <c r="G52" s="3" t="s">
        <v>96</v>
      </c>
      <c r="H52" s="7" t="s">
        <v>257</v>
      </c>
      <c r="I52" s="3">
        <f>27+13.5+16.2+13.5+16.2+24.3+4.3</f>
        <v>115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6" t="s">
        <v>235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7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7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7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7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18"/>
      <c r="I58" s="3">
        <v>0</v>
      </c>
    </row>
    <row r="59" spans="1:9" ht="90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290</v>
      </c>
      <c r="I59" s="3">
        <f>55+39.6+24.7+17.6+24.2+45.4</f>
        <v>206.5</v>
      </c>
    </row>
    <row r="60" spans="1:9" ht="19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254</v>
      </c>
      <c r="I60" s="3">
        <f>94.5+21.6+18.9+13.5+10.8+13.5+35.1+10.8+10.8+13.5+13.5+29.7+13.8</f>
        <v>300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176</v>
      </c>
      <c r="I61" s="3">
        <v>0</v>
      </c>
    </row>
    <row r="62" spans="1:9" x14ac:dyDescent="0.25">
      <c r="A62" s="14" t="s">
        <v>15</v>
      </c>
      <c r="B62" s="14"/>
      <c r="C62" s="14"/>
      <c r="D62" s="14"/>
      <c r="E62" s="14"/>
      <c r="F62" s="14"/>
      <c r="G62" s="14"/>
      <c r="H62" s="14"/>
      <c r="I62" s="14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207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258</v>
      </c>
      <c r="G65" s="3" t="s">
        <v>97</v>
      </c>
      <c r="H65" s="3" t="s">
        <v>237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166</v>
      </c>
      <c r="G66" s="3" t="s">
        <v>97</v>
      </c>
      <c r="H66" s="7" t="s">
        <v>238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236</v>
      </c>
      <c r="D67" s="3" t="s">
        <v>29</v>
      </c>
      <c r="E67" s="3">
        <v>274.39999999999998</v>
      </c>
      <c r="F67" s="3" t="s">
        <v>167</v>
      </c>
      <c r="G67" s="3" t="s">
        <v>97</v>
      </c>
      <c r="H67" s="7" t="s">
        <v>240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236</v>
      </c>
      <c r="D68" s="3" t="s">
        <v>29</v>
      </c>
      <c r="E68" s="3">
        <v>50</v>
      </c>
      <c r="F68" s="3" t="s">
        <v>167</v>
      </c>
      <c r="G68" s="3" t="s">
        <v>97</v>
      </c>
      <c r="H68" s="7" t="s">
        <v>239</v>
      </c>
      <c r="I68" s="3">
        <f>45.9+4.1</f>
        <v>50</v>
      </c>
    </row>
    <row r="69" spans="1:9" ht="105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256</v>
      </c>
      <c r="I69" s="3">
        <f>67.5+13.5+10.8+24.3+16.2+13.5+2.7</f>
        <v>148.49999999999997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175</v>
      </c>
      <c r="I70" s="3">
        <v>0</v>
      </c>
    </row>
    <row r="71" spans="1:9" x14ac:dyDescent="0.25">
      <c r="A71" s="14" t="s">
        <v>16</v>
      </c>
      <c r="B71" s="14"/>
      <c r="C71" s="14"/>
      <c r="D71" s="14"/>
      <c r="E71" s="14"/>
      <c r="F71" s="14"/>
      <c r="G71" s="14"/>
      <c r="H71" s="14"/>
      <c r="I71" s="14"/>
    </row>
    <row r="72" spans="1:9" ht="30" x14ac:dyDescent="0.25">
      <c r="A72" s="3">
        <v>1</v>
      </c>
      <c r="B72" s="3" t="s">
        <v>18</v>
      </c>
      <c r="C72" s="3" t="s">
        <v>168</v>
      </c>
      <c r="D72" s="3" t="s">
        <v>30</v>
      </c>
      <c r="E72" s="3">
        <v>200</v>
      </c>
      <c r="F72" s="3" t="s">
        <v>172</v>
      </c>
      <c r="G72" s="8" t="s">
        <v>98</v>
      </c>
      <c r="H72" s="3" t="s">
        <v>175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169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241</v>
      </c>
      <c r="I73" s="3">
        <f>46.2+3.8</f>
        <v>50</v>
      </c>
    </row>
    <row r="74" spans="1:9" ht="30" x14ac:dyDescent="0.25">
      <c r="A74" s="3">
        <v>3</v>
      </c>
      <c r="B74" s="3" t="s">
        <v>21</v>
      </c>
      <c r="C74" s="3" t="s">
        <v>170</v>
      </c>
      <c r="D74" s="3" t="s">
        <v>30</v>
      </c>
      <c r="E74" s="3">
        <v>100</v>
      </c>
      <c r="F74" s="3" t="s">
        <v>173</v>
      </c>
      <c r="G74" s="3" t="s">
        <v>98</v>
      </c>
      <c r="H74" s="2" t="s">
        <v>235</v>
      </c>
      <c r="I74" s="3">
        <v>0</v>
      </c>
    </row>
    <row r="75" spans="1:9" ht="60" x14ac:dyDescent="0.25">
      <c r="A75" s="3">
        <v>4</v>
      </c>
      <c r="B75" s="3" t="s">
        <v>20</v>
      </c>
      <c r="C75" s="3" t="s">
        <v>171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255</v>
      </c>
      <c r="I75" s="3">
        <f>53.6+14.7+50.2+11.5</f>
        <v>130</v>
      </c>
    </row>
    <row r="76" spans="1:9" x14ac:dyDescent="0.25">
      <c r="A76" s="14" t="s">
        <v>17</v>
      </c>
      <c r="B76" s="14"/>
      <c r="C76" s="14"/>
      <c r="D76" s="14"/>
      <c r="E76" s="14"/>
      <c r="F76" s="14"/>
      <c r="G76" s="14"/>
      <c r="H76" s="14"/>
      <c r="I76" s="14"/>
    </row>
    <row r="77" spans="1:9" ht="150" x14ac:dyDescent="0.25">
      <c r="A77" s="3">
        <v>1</v>
      </c>
      <c r="B77" s="3" t="s">
        <v>22</v>
      </c>
      <c r="C77" s="3" t="s">
        <v>205</v>
      </c>
      <c r="D77" s="3" t="s">
        <v>8</v>
      </c>
      <c r="E77" s="3">
        <v>250.8</v>
      </c>
      <c r="F77" s="3" t="s">
        <v>172</v>
      </c>
      <c r="G77" s="3" t="s">
        <v>99</v>
      </c>
      <c r="H77" s="3" t="s">
        <v>292</v>
      </c>
      <c r="I77" s="3">
        <f>52.5+29.4+25.2+21+10.5+25.2+29.4+16.8+12.6+23.1</f>
        <v>245.70000000000002</v>
      </c>
    </row>
    <row r="78" spans="1:9" ht="30" x14ac:dyDescent="0.25">
      <c r="A78" s="3">
        <v>2</v>
      </c>
      <c r="B78" s="3" t="s">
        <v>23</v>
      </c>
      <c r="C78" s="3" t="s">
        <v>211</v>
      </c>
      <c r="D78" s="3" t="s">
        <v>8</v>
      </c>
      <c r="E78" s="3">
        <v>190</v>
      </c>
      <c r="F78" s="3" t="s">
        <v>182</v>
      </c>
      <c r="G78" s="8" t="s">
        <v>99</v>
      </c>
      <c r="H78" s="3" t="s">
        <v>176</v>
      </c>
      <c r="I78" s="3">
        <v>0</v>
      </c>
    </row>
    <row r="79" spans="1:9" x14ac:dyDescent="0.25">
      <c r="A79" s="14" t="s">
        <v>198</v>
      </c>
      <c r="B79" s="14"/>
      <c r="C79" s="14"/>
      <c r="D79" s="14"/>
      <c r="E79" s="14"/>
      <c r="F79" s="14"/>
      <c r="G79" s="14"/>
      <c r="H79" s="14"/>
      <c r="I79" s="14"/>
    </row>
    <row r="80" spans="1:9" x14ac:dyDescent="0.25">
      <c r="A80" s="3">
        <v>1</v>
      </c>
      <c r="B80" s="2" t="s">
        <v>185</v>
      </c>
      <c r="C80" s="3" t="s">
        <v>178</v>
      </c>
      <c r="D80" s="1" t="s">
        <v>196</v>
      </c>
      <c r="E80" s="3">
        <v>160</v>
      </c>
      <c r="F80" s="3" t="s">
        <v>184</v>
      </c>
      <c r="G80" s="1" t="s">
        <v>248</v>
      </c>
      <c r="H80" s="3" t="s">
        <v>302</v>
      </c>
      <c r="I80" s="3">
        <v>160</v>
      </c>
    </row>
    <row r="81" spans="1:9" ht="120" x14ac:dyDescent="0.25">
      <c r="A81" s="3">
        <v>2</v>
      </c>
      <c r="B81" s="2" t="s">
        <v>186</v>
      </c>
      <c r="C81" s="3" t="s">
        <v>177</v>
      </c>
      <c r="D81" s="1" t="s">
        <v>196</v>
      </c>
      <c r="E81" s="3">
        <v>540</v>
      </c>
      <c r="F81" s="3" t="s">
        <v>182</v>
      </c>
      <c r="G81" s="1" t="s">
        <v>248</v>
      </c>
      <c r="H81" s="3" t="s">
        <v>303</v>
      </c>
      <c r="I81" s="3">
        <f>51.3+40.5+56.7+18.9+18.9+18.9+67.5+110.7</f>
        <v>383.40000000000003</v>
      </c>
    </row>
    <row r="82" spans="1:9" ht="30" x14ac:dyDescent="0.25">
      <c r="A82" s="3">
        <v>3</v>
      </c>
      <c r="B82" s="2" t="s">
        <v>187</v>
      </c>
      <c r="C82" s="3" t="s">
        <v>177</v>
      </c>
      <c r="D82" s="1" t="s">
        <v>196</v>
      </c>
      <c r="E82" s="3">
        <v>270</v>
      </c>
      <c r="F82" s="3" t="s">
        <v>183</v>
      </c>
      <c r="G82" s="1" t="s">
        <v>249</v>
      </c>
      <c r="H82" s="3" t="s">
        <v>176</v>
      </c>
      <c r="I82" s="3">
        <v>0</v>
      </c>
    </row>
    <row r="83" spans="1:9" x14ac:dyDescent="0.25">
      <c r="A83" s="14" t="s">
        <v>199</v>
      </c>
      <c r="B83" s="14"/>
      <c r="C83" s="14"/>
      <c r="D83" s="14"/>
      <c r="E83" s="14"/>
      <c r="F83" s="14"/>
      <c r="G83" s="14"/>
      <c r="H83" s="14"/>
      <c r="I83" s="14"/>
    </row>
    <row r="84" spans="1:9" ht="30" x14ac:dyDescent="0.25">
      <c r="A84" s="3">
        <v>1</v>
      </c>
      <c r="B84" s="2" t="s">
        <v>194</v>
      </c>
      <c r="C84" s="3" t="s">
        <v>179</v>
      </c>
      <c r="D84" s="1" t="s">
        <v>197</v>
      </c>
      <c r="E84" s="3">
        <v>300</v>
      </c>
      <c r="F84" s="3" t="s">
        <v>182</v>
      </c>
      <c r="G84" s="1" t="s">
        <v>250</v>
      </c>
      <c r="H84" s="3" t="s">
        <v>176</v>
      </c>
      <c r="I84" s="3">
        <v>0</v>
      </c>
    </row>
    <row r="85" spans="1:9" ht="75" x14ac:dyDescent="0.25">
      <c r="A85" s="3">
        <v>2</v>
      </c>
      <c r="B85" s="2" t="s">
        <v>193</v>
      </c>
      <c r="C85" s="3" t="s">
        <v>180</v>
      </c>
      <c r="D85" s="1" t="s">
        <v>197</v>
      </c>
      <c r="E85" s="3">
        <v>300</v>
      </c>
      <c r="F85" s="3" t="s">
        <v>188</v>
      </c>
      <c r="G85" s="1" t="s">
        <v>250</v>
      </c>
      <c r="H85" s="3" t="s">
        <v>272</v>
      </c>
      <c r="I85" s="3">
        <f>50.4+46.8+54+68.4+80.4</f>
        <v>300</v>
      </c>
    </row>
    <row r="86" spans="1:9" x14ac:dyDescent="0.25">
      <c r="A86" s="3">
        <v>3</v>
      </c>
      <c r="B86" s="2" t="s">
        <v>192</v>
      </c>
      <c r="C86" s="3" t="s">
        <v>181</v>
      </c>
      <c r="D86" s="1" t="s">
        <v>197</v>
      </c>
      <c r="E86" s="3">
        <v>150</v>
      </c>
      <c r="F86" s="3" t="s">
        <v>208</v>
      </c>
      <c r="G86" s="1" t="s">
        <v>250</v>
      </c>
      <c r="H86" s="3" t="s">
        <v>176</v>
      </c>
      <c r="I86" s="3">
        <v>0</v>
      </c>
    </row>
    <row r="87" spans="1:9" ht="60" x14ac:dyDescent="0.25">
      <c r="A87" s="3">
        <v>4</v>
      </c>
      <c r="B87" s="2" t="s">
        <v>191</v>
      </c>
      <c r="C87" s="3" t="s">
        <v>212</v>
      </c>
      <c r="D87" s="1" t="s">
        <v>197</v>
      </c>
      <c r="E87" s="3">
        <v>150</v>
      </c>
      <c r="F87" s="3" t="s">
        <v>184</v>
      </c>
      <c r="G87" s="1" t="s">
        <v>250</v>
      </c>
      <c r="H87" s="3" t="s">
        <v>304</v>
      </c>
      <c r="I87" s="3">
        <f>51.3+72.9+13.5+12.3</f>
        <v>150</v>
      </c>
    </row>
    <row r="88" spans="1:9" ht="225" x14ac:dyDescent="0.25">
      <c r="A88" s="3">
        <v>5</v>
      </c>
      <c r="B88" s="2" t="s">
        <v>190</v>
      </c>
      <c r="C88" s="3" t="s">
        <v>212</v>
      </c>
      <c r="D88" s="1" t="s">
        <v>197</v>
      </c>
      <c r="E88" s="3">
        <v>300</v>
      </c>
      <c r="F88" s="3" t="s">
        <v>189</v>
      </c>
      <c r="G88" s="1" t="s">
        <v>250</v>
      </c>
      <c r="H88" s="3" t="s">
        <v>293</v>
      </c>
      <c r="I88" s="3">
        <f>27+51.3+13.5+24.3+13.5+18.9+21.6+27+18.9+16.2+13.5+18.9+13.5+13.5+8.4</f>
        <v>299.99999999999994</v>
      </c>
    </row>
    <row r="89" spans="1:9" x14ac:dyDescent="0.25">
      <c r="A89" s="14" t="s">
        <v>213</v>
      </c>
      <c r="B89" s="14"/>
      <c r="C89" s="14"/>
      <c r="D89" s="14"/>
      <c r="E89" s="14"/>
      <c r="F89" s="14"/>
      <c r="G89" s="14"/>
      <c r="H89" s="14"/>
      <c r="I89" s="14"/>
    </row>
    <row r="90" spans="1:9" ht="30" x14ac:dyDescent="0.25">
      <c r="A90" s="3">
        <v>1</v>
      </c>
      <c r="B90" s="2" t="s">
        <v>214</v>
      </c>
      <c r="C90" s="3" t="s">
        <v>219</v>
      </c>
      <c r="D90" s="1" t="s">
        <v>225</v>
      </c>
      <c r="E90" s="3">
        <v>300</v>
      </c>
      <c r="F90" s="3" t="s">
        <v>188</v>
      </c>
      <c r="G90" s="1" t="s">
        <v>224</v>
      </c>
      <c r="H90" s="3" t="s">
        <v>176</v>
      </c>
      <c r="I90" s="3">
        <v>0</v>
      </c>
    </row>
    <row r="91" spans="1:9" ht="30" x14ac:dyDescent="0.25">
      <c r="A91" s="3">
        <v>2</v>
      </c>
      <c r="B91" s="2" t="s">
        <v>215</v>
      </c>
      <c r="C91" s="3" t="s">
        <v>220</v>
      </c>
      <c r="D91" s="1" t="s">
        <v>225</v>
      </c>
      <c r="E91" s="3">
        <v>180</v>
      </c>
      <c r="F91" s="3" t="s">
        <v>182</v>
      </c>
      <c r="G91" s="1" t="s">
        <v>224</v>
      </c>
      <c r="H91" s="3" t="s">
        <v>176</v>
      </c>
      <c r="I91" s="3">
        <v>0</v>
      </c>
    </row>
    <row r="92" spans="1:9" ht="30" x14ac:dyDescent="0.25">
      <c r="A92" s="3">
        <v>3</v>
      </c>
      <c r="B92" s="2" t="s">
        <v>216</v>
      </c>
      <c r="C92" s="3" t="s">
        <v>221</v>
      </c>
      <c r="D92" s="1" t="s">
        <v>225</v>
      </c>
      <c r="E92" s="3">
        <v>150</v>
      </c>
      <c r="F92" s="3" t="s">
        <v>208</v>
      </c>
      <c r="G92" s="1" t="s">
        <v>224</v>
      </c>
      <c r="H92" s="3" t="s">
        <v>176</v>
      </c>
      <c r="I92" s="3">
        <v>0</v>
      </c>
    </row>
    <row r="93" spans="1:9" ht="30" x14ac:dyDescent="0.25">
      <c r="A93" s="3">
        <v>4</v>
      </c>
      <c r="B93" s="2" t="s">
        <v>217</v>
      </c>
      <c r="C93" s="3" t="s">
        <v>222</v>
      </c>
      <c r="D93" s="1" t="s">
        <v>225</v>
      </c>
      <c r="E93" s="3">
        <v>450</v>
      </c>
      <c r="F93" s="3" t="s">
        <v>188</v>
      </c>
      <c r="G93" s="1" t="s">
        <v>224</v>
      </c>
      <c r="H93" s="3" t="s">
        <v>176</v>
      </c>
      <c r="I93" s="3">
        <v>0</v>
      </c>
    </row>
    <row r="94" spans="1:9" x14ac:dyDescent="0.25">
      <c r="A94" s="3">
        <v>5</v>
      </c>
      <c r="B94" s="2" t="s">
        <v>218</v>
      </c>
      <c r="C94" s="3" t="s">
        <v>223</v>
      </c>
      <c r="D94" s="1" t="s">
        <v>225</v>
      </c>
      <c r="E94" s="3">
        <v>120</v>
      </c>
      <c r="F94" s="3" t="s">
        <v>182</v>
      </c>
      <c r="G94" s="1" t="s">
        <v>224</v>
      </c>
      <c r="H94" s="3" t="s">
        <v>176</v>
      </c>
      <c r="I94" s="3">
        <v>0</v>
      </c>
    </row>
    <row r="95" spans="1:9" x14ac:dyDescent="0.25">
      <c r="A95" s="14" t="s">
        <v>226</v>
      </c>
      <c r="B95" s="14"/>
      <c r="C95" s="14"/>
      <c r="D95" s="14"/>
      <c r="E95" s="14"/>
      <c r="F95" s="14"/>
      <c r="G95" s="14"/>
      <c r="H95" s="14"/>
      <c r="I95" s="14"/>
    </row>
    <row r="96" spans="1:9" x14ac:dyDescent="0.25">
      <c r="A96" s="3">
        <v>1</v>
      </c>
      <c r="B96" s="2" t="s">
        <v>227</v>
      </c>
      <c r="C96" s="3" t="s">
        <v>231</v>
      </c>
      <c r="D96" s="1" t="s">
        <v>233</v>
      </c>
      <c r="E96" s="3">
        <v>300</v>
      </c>
      <c r="F96" s="3" t="s">
        <v>234</v>
      </c>
      <c r="G96" s="7" t="s">
        <v>268</v>
      </c>
      <c r="H96" s="3" t="s">
        <v>175</v>
      </c>
      <c r="I96" s="3">
        <v>0</v>
      </c>
    </row>
    <row r="97" spans="1:9" ht="30" x14ac:dyDescent="0.25">
      <c r="A97" s="3">
        <v>2</v>
      </c>
      <c r="B97" s="2" t="s">
        <v>228</v>
      </c>
      <c r="C97" s="3" t="s">
        <v>252</v>
      </c>
      <c r="D97" s="1" t="s">
        <v>233</v>
      </c>
      <c r="E97" s="3">
        <v>300</v>
      </c>
      <c r="F97" s="3" t="s">
        <v>208</v>
      </c>
      <c r="G97" s="7" t="s">
        <v>268</v>
      </c>
      <c r="H97" s="3" t="s">
        <v>176</v>
      </c>
      <c r="I97" s="3">
        <v>0</v>
      </c>
    </row>
    <row r="98" spans="1:9" ht="30" x14ac:dyDescent="0.25">
      <c r="A98" s="3">
        <v>3</v>
      </c>
      <c r="B98" s="2" t="s">
        <v>229</v>
      </c>
      <c r="C98" s="3" t="s">
        <v>232</v>
      </c>
      <c r="D98" s="1" t="s">
        <v>233</v>
      </c>
      <c r="E98" s="3">
        <v>200</v>
      </c>
      <c r="F98" s="3" t="s">
        <v>111</v>
      </c>
      <c r="G98" s="7" t="s">
        <v>268</v>
      </c>
      <c r="H98" s="3" t="s">
        <v>176</v>
      </c>
      <c r="I98" s="3">
        <v>0</v>
      </c>
    </row>
    <row r="99" spans="1:9" x14ac:dyDescent="0.25">
      <c r="A99" s="3">
        <v>4</v>
      </c>
      <c r="B99" s="2" t="s">
        <v>230</v>
      </c>
      <c r="C99" s="3" t="s">
        <v>253</v>
      </c>
      <c r="D99" s="1" t="s">
        <v>233</v>
      </c>
      <c r="E99" s="3">
        <v>300</v>
      </c>
      <c r="F99" s="3" t="s">
        <v>251</v>
      </c>
      <c r="G99" s="7" t="s">
        <v>268</v>
      </c>
      <c r="H99" s="3" t="s">
        <v>176</v>
      </c>
      <c r="I99" s="3">
        <v>0</v>
      </c>
    </row>
    <row r="100" spans="1:9" x14ac:dyDescent="0.25">
      <c r="A100" s="11" t="s">
        <v>242</v>
      </c>
      <c r="B100" s="12"/>
      <c r="C100" s="12"/>
      <c r="D100" s="12"/>
      <c r="E100" s="12"/>
      <c r="F100" s="12"/>
      <c r="G100" s="12"/>
      <c r="H100" s="12"/>
      <c r="I100" s="13"/>
    </row>
    <row r="101" spans="1:9" x14ac:dyDescent="0.25">
      <c r="A101" s="3">
        <v>1</v>
      </c>
      <c r="B101" s="2" t="s">
        <v>244</v>
      </c>
      <c r="C101" s="3" t="s">
        <v>259</v>
      </c>
      <c r="D101" s="1" t="s">
        <v>247</v>
      </c>
      <c r="E101" s="3">
        <v>100</v>
      </c>
      <c r="F101" s="3" t="s">
        <v>111</v>
      </c>
      <c r="G101" s="7" t="s">
        <v>269</v>
      </c>
      <c r="H101" s="3" t="s">
        <v>176</v>
      </c>
      <c r="I101" s="3">
        <v>0</v>
      </c>
    </row>
    <row r="102" spans="1:9" ht="30" x14ac:dyDescent="0.25">
      <c r="A102" s="3">
        <v>2</v>
      </c>
      <c r="B102" s="2" t="s">
        <v>245</v>
      </c>
      <c r="C102" s="3" t="s">
        <v>260</v>
      </c>
      <c r="D102" s="1" t="s">
        <v>247</v>
      </c>
      <c r="E102" s="3">
        <v>300</v>
      </c>
      <c r="F102" s="3" t="s">
        <v>182</v>
      </c>
      <c r="G102" s="7" t="s">
        <v>269</v>
      </c>
      <c r="H102" s="3" t="s">
        <v>176</v>
      </c>
      <c r="I102" s="3">
        <v>0</v>
      </c>
    </row>
    <row r="103" spans="1:9" ht="30" x14ac:dyDescent="0.25">
      <c r="A103" s="3">
        <v>3</v>
      </c>
      <c r="B103" s="2" t="s">
        <v>246</v>
      </c>
      <c r="C103" s="3" t="s">
        <v>243</v>
      </c>
      <c r="D103" s="1" t="s">
        <v>247</v>
      </c>
      <c r="E103" s="3">
        <v>200</v>
      </c>
      <c r="F103" s="3" t="s">
        <v>261</v>
      </c>
      <c r="G103" s="7" t="s">
        <v>269</v>
      </c>
      <c r="H103" s="3" t="s">
        <v>176</v>
      </c>
      <c r="I103" s="3">
        <v>0</v>
      </c>
    </row>
    <row r="104" spans="1:9" x14ac:dyDescent="0.25">
      <c r="A104" s="11" t="s">
        <v>262</v>
      </c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3">
        <v>1</v>
      </c>
      <c r="B105" s="2" t="s">
        <v>263</v>
      </c>
      <c r="C105" s="3" t="s">
        <v>266</v>
      </c>
      <c r="D105" s="1" t="s">
        <v>267</v>
      </c>
      <c r="E105" s="3">
        <v>190</v>
      </c>
      <c r="F105" s="3" t="s">
        <v>111</v>
      </c>
      <c r="G105" s="7" t="s">
        <v>270</v>
      </c>
      <c r="H105" s="3" t="s">
        <v>301</v>
      </c>
      <c r="I105" s="3">
        <v>0</v>
      </c>
    </row>
    <row r="106" spans="1:9" x14ac:dyDescent="0.25">
      <c r="A106" s="3">
        <v>2</v>
      </c>
      <c r="B106" s="2" t="s">
        <v>264</v>
      </c>
      <c r="C106" s="3" t="s">
        <v>205</v>
      </c>
      <c r="D106" s="1" t="s">
        <v>267</v>
      </c>
      <c r="E106" s="3">
        <v>300</v>
      </c>
      <c r="F106" s="3" t="s">
        <v>182</v>
      </c>
      <c r="G106" s="7" t="s">
        <v>270</v>
      </c>
      <c r="H106" s="3" t="s">
        <v>176</v>
      </c>
      <c r="I106" s="3">
        <v>0</v>
      </c>
    </row>
    <row r="107" spans="1:9" ht="30" x14ac:dyDescent="0.25">
      <c r="A107" s="3">
        <v>3</v>
      </c>
      <c r="B107" s="2" t="s">
        <v>265</v>
      </c>
      <c r="C107" s="3" t="s">
        <v>259</v>
      </c>
      <c r="D107" s="1" t="s">
        <v>267</v>
      </c>
      <c r="E107" s="3">
        <v>200</v>
      </c>
      <c r="F107" s="3" t="s">
        <v>261</v>
      </c>
      <c r="G107" s="7" t="s">
        <v>270</v>
      </c>
      <c r="H107" s="3" t="s">
        <v>176</v>
      </c>
      <c r="I107" s="3">
        <v>0</v>
      </c>
    </row>
    <row r="108" spans="1:9" x14ac:dyDescent="0.25">
      <c r="A108" s="11" t="s">
        <v>273</v>
      </c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A109" s="10"/>
      <c r="B109" s="19" t="s">
        <v>274</v>
      </c>
      <c r="C109" s="19"/>
      <c r="D109" s="19"/>
      <c r="E109" s="19"/>
      <c r="F109" s="19"/>
      <c r="G109" s="19"/>
      <c r="H109" s="19"/>
      <c r="I109" s="20"/>
    </row>
    <row r="110" spans="1:9" x14ac:dyDescent="0.25">
      <c r="A110" s="11" t="s">
        <v>275</v>
      </c>
      <c r="B110" s="12"/>
      <c r="C110" s="12"/>
      <c r="D110" s="12"/>
      <c r="E110" s="12"/>
      <c r="F110" s="12"/>
      <c r="G110" s="12"/>
      <c r="H110" s="12"/>
      <c r="I110" s="13"/>
    </row>
    <row r="111" spans="1:9" x14ac:dyDescent="0.25">
      <c r="A111" s="3">
        <v>1</v>
      </c>
      <c r="B111" s="2" t="s">
        <v>276</v>
      </c>
      <c r="C111" s="3" t="s">
        <v>280</v>
      </c>
      <c r="D111" s="1" t="s">
        <v>283</v>
      </c>
      <c r="E111" s="3">
        <v>100</v>
      </c>
      <c r="F111" s="3" t="s">
        <v>284</v>
      </c>
      <c r="G111" s="7" t="s">
        <v>291</v>
      </c>
      <c r="H111" s="3" t="s">
        <v>176</v>
      </c>
      <c r="I111" s="3">
        <v>0</v>
      </c>
    </row>
    <row r="112" spans="1:9" ht="30" x14ac:dyDescent="0.25">
      <c r="A112" s="3">
        <v>2</v>
      </c>
      <c r="B112" s="2" t="s">
        <v>277</v>
      </c>
      <c r="C112" s="3" t="s">
        <v>281</v>
      </c>
      <c r="D112" s="1" t="s">
        <v>283</v>
      </c>
      <c r="E112" s="3">
        <v>350</v>
      </c>
      <c r="F112" s="3" t="s">
        <v>111</v>
      </c>
      <c r="G112" s="7" t="s">
        <v>291</v>
      </c>
      <c r="H112" s="3" t="s">
        <v>176</v>
      </c>
      <c r="I112" s="3">
        <v>0</v>
      </c>
    </row>
    <row r="113" spans="1:9" x14ac:dyDescent="0.25">
      <c r="A113" s="3">
        <v>3</v>
      </c>
      <c r="B113" s="2" t="s">
        <v>278</v>
      </c>
      <c r="C113" s="3" t="s">
        <v>281</v>
      </c>
      <c r="D113" s="1" t="s">
        <v>283</v>
      </c>
      <c r="E113" s="3">
        <v>150</v>
      </c>
      <c r="F113" s="3" t="s">
        <v>285</v>
      </c>
      <c r="G113" s="7" t="s">
        <v>291</v>
      </c>
      <c r="H113" s="3" t="s">
        <v>176</v>
      </c>
      <c r="I113" s="3">
        <v>0</v>
      </c>
    </row>
    <row r="114" spans="1:9" ht="30" x14ac:dyDescent="0.25">
      <c r="A114" s="3">
        <v>4</v>
      </c>
      <c r="B114" s="2" t="s">
        <v>279</v>
      </c>
      <c r="C114" s="3" t="s">
        <v>282</v>
      </c>
      <c r="D114" s="1" t="s">
        <v>283</v>
      </c>
      <c r="E114" s="3">
        <v>50</v>
      </c>
      <c r="F114" s="3" t="s">
        <v>286</v>
      </c>
      <c r="G114" s="7" t="s">
        <v>291</v>
      </c>
      <c r="H114" s="3" t="s">
        <v>176</v>
      </c>
      <c r="I114" s="3">
        <v>0</v>
      </c>
    </row>
    <row r="115" spans="1:9" x14ac:dyDescent="0.25">
      <c r="A115" s="3">
        <v>5</v>
      </c>
      <c r="B115" s="2" t="s">
        <v>287</v>
      </c>
      <c r="C115" s="3" t="s">
        <v>281</v>
      </c>
      <c r="D115" s="1" t="s">
        <v>289</v>
      </c>
      <c r="E115" s="3">
        <v>175</v>
      </c>
      <c r="F115" s="3" t="s">
        <v>285</v>
      </c>
      <c r="G115" s="7" t="s">
        <v>291</v>
      </c>
      <c r="H115" s="3" t="s">
        <v>176</v>
      </c>
      <c r="I115" s="3">
        <v>0</v>
      </c>
    </row>
    <row r="116" spans="1:9" ht="30" x14ac:dyDescent="0.25">
      <c r="A116" s="3">
        <v>6</v>
      </c>
      <c r="B116" s="2" t="s">
        <v>288</v>
      </c>
      <c r="C116" s="3" t="s">
        <v>281</v>
      </c>
      <c r="D116" s="1" t="s">
        <v>289</v>
      </c>
      <c r="E116" s="3">
        <v>350</v>
      </c>
      <c r="F116" s="3" t="s">
        <v>111</v>
      </c>
      <c r="G116" s="7" t="s">
        <v>291</v>
      </c>
      <c r="H116" s="3" t="s">
        <v>176</v>
      </c>
      <c r="I116" s="3">
        <v>0</v>
      </c>
    </row>
    <row r="117" spans="1:9" x14ac:dyDescent="0.25">
      <c r="A117" s="11" t="s">
        <v>294</v>
      </c>
      <c r="B117" s="12"/>
      <c r="C117" s="12"/>
      <c r="D117" s="12"/>
      <c r="E117" s="12"/>
      <c r="F117" s="12"/>
      <c r="G117" s="12"/>
      <c r="H117" s="12"/>
      <c r="I117" s="13"/>
    </row>
    <row r="118" spans="1:9" ht="30" x14ac:dyDescent="0.25">
      <c r="A118" s="3">
        <v>1</v>
      </c>
      <c r="B118" s="2" t="s">
        <v>295</v>
      </c>
      <c r="C118" s="3" t="s">
        <v>282</v>
      </c>
      <c r="D118" s="1" t="s">
        <v>298</v>
      </c>
      <c r="E118" s="3">
        <v>50</v>
      </c>
      <c r="F118" s="3" t="s">
        <v>286</v>
      </c>
      <c r="G118" s="7" t="s">
        <v>176</v>
      </c>
      <c r="H118" s="3" t="s">
        <v>271</v>
      </c>
      <c r="I118" s="3">
        <v>0</v>
      </c>
    </row>
    <row r="119" spans="1:9" x14ac:dyDescent="0.25">
      <c r="A119" s="3">
        <v>2</v>
      </c>
      <c r="B119" s="2" t="s">
        <v>296</v>
      </c>
      <c r="C119" s="3" t="s">
        <v>297</v>
      </c>
      <c r="D119" s="1" t="s">
        <v>299</v>
      </c>
      <c r="E119" s="3">
        <v>50</v>
      </c>
      <c r="F119" s="3" t="s">
        <v>300</v>
      </c>
      <c r="G119" s="7" t="s">
        <v>176</v>
      </c>
      <c r="H119" s="3" t="s">
        <v>271</v>
      </c>
      <c r="I119" s="3">
        <v>0</v>
      </c>
    </row>
    <row r="120" spans="1:9" x14ac:dyDescent="0.25">
      <c r="A120" s="11"/>
      <c r="B120" s="12"/>
      <c r="C120" s="12"/>
      <c r="D120" s="12"/>
      <c r="E120" s="12"/>
      <c r="F120" s="12"/>
      <c r="G120" s="12"/>
      <c r="H120" s="12"/>
      <c r="I120" s="13"/>
    </row>
    <row r="121" spans="1:9" x14ac:dyDescent="0.25">
      <c r="I121" s="9">
        <f>SUM(I4:I12,I14:I22,I24:I35,I37:I50,I52:I61,I63:I70,I72:I75,I77:I78,I80:I82,I84:I88,I90:I94,I96:I99,I105:I107,I111:I116)</f>
        <v>6745.7</v>
      </c>
    </row>
  </sheetData>
  <mergeCells count="22">
    <mergeCell ref="A51:I51"/>
    <mergeCell ref="A62:I62"/>
    <mergeCell ref="A71:I71"/>
    <mergeCell ref="A76:I76"/>
    <mergeCell ref="H43:H48"/>
    <mergeCell ref="H53:H58"/>
    <mergeCell ref="A1:I1"/>
    <mergeCell ref="A3:I3"/>
    <mergeCell ref="A13:I13"/>
    <mergeCell ref="A23:I23"/>
    <mergeCell ref="A36:I36"/>
    <mergeCell ref="A117:I117"/>
    <mergeCell ref="A120:I120"/>
    <mergeCell ref="A79:I79"/>
    <mergeCell ref="A83:I83"/>
    <mergeCell ref="A100:I100"/>
    <mergeCell ref="A110:I110"/>
    <mergeCell ref="B109:I109"/>
    <mergeCell ref="A108:I108"/>
    <mergeCell ref="A89:I89"/>
    <mergeCell ref="A95:I95"/>
    <mergeCell ref="A104:I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2024-12-03T05:04:21Z</dcterms:modified>
</cp:coreProperties>
</file>